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cessos_Consu\Câmara de Desenvolvimento Institucional e Integração Instituição-Sociedade\"/>
    </mc:Choice>
  </mc:AlternateContent>
  <bookViews>
    <workbookView xWindow="360" yWindow="90" windowWidth="18195" windowHeight="8250"/>
  </bookViews>
  <sheets>
    <sheet name="Tabela 36 e 37" sheetId="1" r:id="rId1"/>
    <sheet name="tabela 42" sheetId="2" r:id="rId2"/>
    <sheet name="Plan3" sheetId="3" r:id="rId3"/>
  </sheets>
  <calcPr calcId="152511"/>
</workbook>
</file>

<file path=xl/calcChain.xml><?xml version="1.0" encoding="utf-8"?>
<calcChain xmlns="http://schemas.openxmlformats.org/spreadsheetml/2006/main">
  <c r="C132" i="1" l="1"/>
  <c r="C133" i="1" s="1"/>
  <c r="C83" i="1"/>
  <c r="C77" i="1"/>
  <c r="C71" i="1"/>
  <c r="C63" i="1"/>
  <c r="C131" i="1"/>
  <c r="B131" i="1"/>
  <c r="B133" i="1" s="1"/>
  <c r="C15" i="1"/>
  <c r="C9" i="1"/>
  <c r="C6" i="1"/>
  <c r="B9" i="2"/>
  <c r="A9" i="2"/>
  <c r="A14" i="2" s="1"/>
  <c r="C84" i="1" l="1"/>
  <c r="B85" i="1" s="1"/>
  <c r="C22" i="1"/>
</calcChain>
</file>

<file path=xl/sharedStrings.xml><?xml version="1.0" encoding="utf-8"?>
<sst xmlns="http://schemas.openxmlformats.org/spreadsheetml/2006/main" count="67" uniqueCount="66">
  <si>
    <t>Despesas Orçamentárias 115.393.475,44</t>
  </si>
  <si>
    <t>Ordinárias 111.386.451,78</t>
  </si>
  <si>
    <t>Vinculadas 4.007.023,66</t>
  </si>
  <si>
    <t>Seguridade Social (Exceto RGPS) 61.306,89</t>
  </si>
  <si>
    <t>Recursos de Receitas Financeiras 2.133.632,00</t>
  </si>
  <si>
    <t>Operação de Crédito 621.500,16</t>
  </si>
  <si>
    <t>Outros Recursos Vinculados a Órgãos e Programas 256.109,24</t>
  </si>
  <si>
    <t>Outros Recursos Vinculados a Fundos 934.475,37</t>
  </si>
  <si>
    <t>Transferências Financeiras Concedidas 888.371,13</t>
  </si>
  <si>
    <t>Resultantes da Execução Orçamentária 46.350,05</t>
  </si>
  <si>
    <t>Repasse Concedido 41.365,03</t>
  </si>
  <si>
    <t>Repasse Devolvido 4.985,02</t>
  </si>
  <si>
    <t>Independentes da Execução Orçamentária 842.021,08</t>
  </si>
  <si>
    <t>Movimento de Saldos Patrimoniais 842.021,08</t>
  </si>
  <si>
    <t>Despesas Extraorçamentárias 9.811.683,89</t>
  </si>
  <si>
    <t>Pagamento dos Restos a Pagar Processados 572.853,13</t>
  </si>
  <si>
    <t>Pagamento dos Restos a Pagar Não Processados 8.739.903,03</t>
  </si>
  <si>
    <t>Depósitos Restituíveis e Valores Vinculados 300.411,99</t>
  </si>
  <si>
    <t>Outros Pagamentos Extraorçamentários 199.515.74</t>
  </si>
  <si>
    <t>Demais Pagamentos 199.515,74</t>
  </si>
  <si>
    <t>Saldo para o Exercício Seguinte 10.889.834,88</t>
  </si>
  <si>
    <t>Caixa e Equivalentes de Caixa 10.889.834,88</t>
  </si>
  <si>
    <t>TOTAL 136.983.365,34</t>
  </si>
  <si>
    <t>199.515.74</t>
  </si>
  <si>
    <t>Receitas Orçamentárias</t>
  </si>
  <si>
    <t>Ordinárias</t>
  </si>
  <si>
    <t>Vinculadas</t>
  </si>
  <si>
    <t>Educação</t>
  </si>
  <si>
    <t>Outros Recursos Vinculados a Órgãos e Programas</t>
  </si>
  <si>
    <t>Transferências Financeiras Recebidas</t>
  </si>
  <si>
    <t>Resultantes da Execução Orçamentária</t>
  </si>
  <si>
    <t>Repasse Recebido</t>
  </si>
  <si>
    <t>Independentes da Execução Orçamentária</t>
  </si>
  <si>
    <t>Transferências Recebidas para Pagamento de RP</t>
  </si>
  <si>
    <t>Movimentação de Saldos Patrimoniais</t>
  </si>
  <si>
    <t>Recebimentos Extraorçamentários</t>
  </si>
  <si>
    <t>Inscrição dos Restos a Pagar Processados</t>
  </si>
  <si>
    <t>Inscrição dos Restos a Pagar Não Processados</t>
  </si>
  <si>
    <t>Depósitos Restituíveis e Valores Vinculados</t>
  </si>
  <si>
    <t>Outros Recebimentos Extraorçamentários</t>
  </si>
  <si>
    <t>Arrecadação de Outras Unidade</t>
  </si>
  <si>
    <t>Saldo do Exercício Anterior</t>
  </si>
  <si>
    <t>Caixa e Equivalentes de Caixa</t>
  </si>
  <si>
    <t>TOTAL</t>
  </si>
  <si>
    <t>TABELA 42 - FORNECEDORES E CONTAS A PAGAR – POR FORNECEDOR</t>
  </si>
  <si>
    <t>Total real dos gastos de A a F dos fornecedores</t>
  </si>
  <si>
    <t>a) Fornecedor A</t>
  </si>
  <si>
    <t xml:space="preserve">(b) Fornecedor B: </t>
  </si>
  <si>
    <t xml:space="preserve">(c) Fornecedor C: </t>
  </si>
  <si>
    <t>(d) Fornecedor D</t>
  </si>
  <si>
    <t xml:space="preserve">(e) Fornecedor E: </t>
  </si>
  <si>
    <t>(f) Fornecedor F:</t>
  </si>
  <si>
    <t>Na tabela 42 mostra um total de R$ 705.196,50, informando de A à G, no entanto</t>
  </si>
  <si>
    <t>são demonstrados apenas de A à F;</t>
  </si>
  <si>
    <t>Onde não fica entendido o valor gerado de R$ 1.142.338,13 para Conta Fornecedores;</t>
  </si>
  <si>
    <t>Conta Fornecedores</t>
  </si>
  <si>
    <t>Diferença dos valores</t>
  </si>
  <si>
    <t>TABELA 36 - INGRESSOS – COMPOSIÇÃO</t>
  </si>
  <si>
    <t>Uma melhor explicação dos calculos da tabela 36, para melhor entender</t>
  </si>
  <si>
    <t>a entrada dos valores.</t>
  </si>
  <si>
    <t>TABELA 37 - DISPÊNDIOS – COMPOSIÇÃO</t>
  </si>
  <si>
    <t>Mediante os calculos no texto da pag 116:</t>
  </si>
  <si>
    <t>Diferença</t>
  </si>
  <si>
    <t>Total:</t>
  </si>
  <si>
    <t>Saida:</t>
  </si>
  <si>
    <t>Conforme o próprio relatório os valores não batem.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</si>
</sst>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4" fontId="0" fillId="0" borderId="0" xfId="0" applyNumberFormat="1"/>
    <xf numFmtId="0" fontId="0" fillId="2" borderId="0" xfId="0" applyFill="1"/>
    <xf numFmtId="4" fontId="0" fillId="2" borderId="0" xfId="0" applyNumberFormat="1" applyFill="1"/>
    <xf numFmtId="0" fontId="2" fillId="0" borderId="0" xfId="0" applyFont="1"/>
    <xf numFmtId="44" fontId="0" fillId="0" borderId="0" xfId="1" applyFont="1"/>
    <xf numFmtId="44" fontId="0" fillId="0" borderId="0" xfId="0" applyNumberFormat="1"/>
    <xf numFmtId="44" fontId="3" fillId="0" borderId="0" xfId="1" applyFont="1"/>
    <xf numFmtId="0" fontId="3" fillId="0" borderId="0" xfId="0" applyFont="1"/>
    <xf numFmtId="44" fontId="2" fillId="0" borderId="0" xfId="1" applyFont="1"/>
    <xf numFmtId="44" fontId="0" fillId="0" borderId="1" xfId="1" applyFont="1" applyBorder="1"/>
    <xf numFmtId="10" fontId="0" fillId="0" borderId="1" xfId="0" applyNumberFormat="1" applyBorder="1"/>
    <xf numFmtId="0" fontId="0" fillId="0" borderId="1" xfId="0" applyBorder="1"/>
    <xf numFmtId="44" fontId="3" fillId="0" borderId="1" xfId="0" applyNumberFormat="1" applyFont="1" applyBorder="1"/>
    <xf numFmtId="10" fontId="3" fillId="0" borderId="1" xfId="0" applyNumberFormat="1" applyFont="1" applyBorder="1"/>
    <xf numFmtId="0" fontId="3" fillId="0" borderId="1" xfId="0" applyFont="1" applyBorder="1"/>
    <xf numFmtId="44" fontId="3" fillId="0" borderId="1" xfId="1" applyFont="1" applyBorder="1"/>
    <xf numFmtId="44" fontId="0" fillId="2" borderId="0" xfId="1" applyFont="1" applyFill="1"/>
    <xf numFmtId="0" fontId="0" fillId="3" borderId="0" xfId="0" applyFill="1" applyAlignment="1">
      <alignment horizontal="right"/>
    </xf>
    <xf numFmtId="0" fontId="0" fillId="3" borderId="1" xfId="0" applyFill="1" applyBorder="1" applyAlignment="1">
      <alignment horizontal="right"/>
    </xf>
    <xf numFmtId="10" fontId="0" fillId="3" borderId="1" xfId="0" applyNumberFormat="1" applyFill="1" applyBorder="1"/>
    <xf numFmtId="44" fontId="0" fillId="3" borderId="1" xfId="1" applyFont="1" applyFill="1" applyBorder="1"/>
    <xf numFmtId="0" fontId="0" fillId="0" borderId="1" xfId="0" applyBorder="1" applyAlignment="1">
      <alignment horizontal="right"/>
    </xf>
    <xf numFmtId="44" fontId="0" fillId="0" borderId="1" xfId="0" applyNumberFormat="1" applyBorder="1"/>
    <xf numFmtId="0" fontId="2" fillId="0" borderId="1" xfId="0" applyFont="1" applyBorder="1" applyAlignment="1">
      <alignment horizontal="right"/>
    </xf>
    <xf numFmtId="10" fontId="2" fillId="0" borderId="1" xfId="0" applyNumberFormat="1" applyFont="1" applyBorder="1"/>
    <xf numFmtId="44" fontId="2" fillId="0" borderId="1" xfId="0" applyNumberFormat="1" applyFont="1" applyBorder="1"/>
    <xf numFmtId="44" fontId="0" fillId="0" borderId="0" xfId="1" applyFont="1" applyAlignment="1">
      <alignment horizontal="center" vertical="center"/>
    </xf>
    <xf numFmtId="4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23</xdr:row>
      <xdr:rowOff>35725</xdr:rowOff>
    </xdr:from>
    <xdr:to>
      <xdr:col>1</xdr:col>
      <xdr:colOff>847725</xdr:colOff>
      <xdr:row>40</xdr:row>
      <xdr:rowOff>66675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58" t="25537" r="42874" b="15189"/>
        <a:stretch/>
      </xdr:blipFill>
      <xdr:spPr>
        <a:xfrm>
          <a:off x="2581275" y="4417225"/>
          <a:ext cx="4762500" cy="326945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85</xdr:row>
      <xdr:rowOff>114300</xdr:rowOff>
    </xdr:from>
    <xdr:to>
      <xdr:col>2</xdr:col>
      <xdr:colOff>95250</xdr:colOff>
      <xdr:row>106</xdr:row>
      <xdr:rowOff>47626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149" t="15090" r="41754" b="10276"/>
        <a:stretch/>
      </xdr:blipFill>
      <xdr:spPr>
        <a:xfrm>
          <a:off x="752475" y="14401800"/>
          <a:ext cx="4600575" cy="3933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152400</xdr:rowOff>
    </xdr:from>
    <xdr:to>
      <xdr:col>3</xdr:col>
      <xdr:colOff>19050</xdr:colOff>
      <xdr:row>125</xdr:row>
      <xdr:rowOff>104775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62" t="31840" r="6268" b="19454"/>
        <a:stretch/>
      </xdr:blipFill>
      <xdr:spPr>
        <a:xfrm>
          <a:off x="0" y="21678900"/>
          <a:ext cx="6477000" cy="2238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15</xdr:row>
      <xdr:rowOff>66675</xdr:rowOff>
    </xdr:from>
    <xdr:to>
      <xdr:col>5</xdr:col>
      <xdr:colOff>561975</xdr:colOff>
      <xdr:row>43</xdr:row>
      <xdr:rowOff>66675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026" t="12313" r="19935" b="5597"/>
        <a:stretch/>
      </xdr:blipFill>
      <xdr:spPr>
        <a:xfrm>
          <a:off x="19051" y="2924175"/>
          <a:ext cx="6210299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tabSelected="1" workbookViewId="0">
      <selection activeCell="E114" sqref="E114"/>
    </sheetView>
  </sheetViews>
  <sheetFormatPr defaultRowHeight="15" x14ac:dyDescent="0.25"/>
  <cols>
    <col min="1" max="1" width="60.85546875" bestFit="1" customWidth="1"/>
    <col min="2" max="5" width="18" bestFit="1" customWidth="1"/>
    <col min="7" max="7" width="228.85546875" customWidth="1"/>
  </cols>
  <sheetData>
    <row r="1" spans="1:3" x14ac:dyDescent="0.25">
      <c r="A1" t="s">
        <v>57</v>
      </c>
    </row>
    <row r="3" spans="1:3" x14ac:dyDescent="0.25">
      <c r="A3" t="s">
        <v>24</v>
      </c>
      <c r="B3" s="1">
        <v>54627.199999999997</v>
      </c>
    </row>
    <row r="4" spans="1:3" x14ac:dyDescent="0.25">
      <c r="A4" t="s">
        <v>25</v>
      </c>
    </row>
    <row r="5" spans="1:3" x14ac:dyDescent="0.25">
      <c r="A5" s="2" t="s">
        <v>26</v>
      </c>
      <c r="B5" s="3">
        <v>54627.199999999997</v>
      </c>
      <c r="C5" s="5"/>
    </row>
    <row r="6" spans="1:3" x14ac:dyDescent="0.25">
      <c r="A6" t="s">
        <v>27</v>
      </c>
      <c r="B6" s="1">
        <v>35393.43</v>
      </c>
      <c r="C6" s="27">
        <f>B6+B7</f>
        <v>54627.199999999997</v>
      </c>
    </row>
    <row r="7" spans="1:3" x14ac:dyDescent="0.25">
      <c r="A7" t="s">
        <v>28</v>
      </c>
      <c r="B7" s="1">
        <v>19233.77</v>
      </c>
      <c r="C7" s="27"/>
    </row>
    <row r="8" spans="1:3" x14ac:dyDescent="0.25">
      <c r="A8" s="2" t="s">
        <v>29</v>
      </c>
      <c r="B8" s="3">
        <v>114921811.55</v>
      </c>
      <c r="C8" s="5"/>
    </row>
    <row r="9" spans="1:3" x14ac:dyDescent="0.25">
      <c r="A9" t="s">
        <v>30</v>
      </c>
      <c r="B9" s="1">
        <v>105951309.29000001</v>
      </c>
      <c r="C9" s="27">
        <f>SUM(B9:B13)</f>
        <v>229843623.09999999</v>
      </c>
    </row>
    <row r="10" spans="1:3" x14ac:dyDescent="0.25">
      <c r="A10" t="s">
        <v>31</v>
      </c>
      <c r="B10" s="1">
        <v>105951309.29000001</v>
      </c>
      <c r="C10" s="27"/>
    </row>
    <row r="11" spans="1:3" x14ac:dyDescent="0.25">
      <c r="A11" t="s">
        <v>32</v>
      </c>
      <c r="B11" s="1">
        <v>8970502.2599999998</v>
      </c>
      <c r="C11" s="27"/>
    </row>
    <row r="12" spans="1:3" x14ac:dyDescent="0.25">
      <c r="A12" t="s">
        <v>33</v>
      </c>
      <c r="B12" s="1">
        <v>8720536.6600000001</v>
      </c>
      <c r="C12" s="27"/>
    </row>
    <row r="13" spans="1:3" x14ac:dyDescent="0.25">
      <c r="A13" t="s">
        <v>34</v>
      </c>
      <c r="B13" s="1">
        <v>249965.6</v>
      </c>
      <c r="C13" s="27"/>
    </row>
    <row r="14" spans="1:3" x14ac:dyDescent="0.25">
      <c r="A14" s="2" t="s">
        <v>35</v>
      </c>
      <c r="B14" s="3">
        <v>18511322.579999998</v>
      </c>
      <c r="C14" s="5"/>
    </row>
    <row r="15" spans="1:3" x14ac:dyDescent="0.25">
      <c r="A15" t="s">
        <v>36</v>
      </c>
      <c r="B15" s="1">
        <v>7320074.9699999997</v>
      </c>
      <c r="C15" s="27">
        <f>SUM(B15:B19)</f>
        <v>19317950.229999997</v>
      </c>
    </row>
    <row r="16" spans="1:3" x14ac:dyDescent="0.25">
      <c r="A16" t="s">
        <v>37</v>
      </c>
      <c r="B16" s="1">
        <v>10077385.970000001</v>
      </c>
      <c r="C16" s="27"/>
    </row>
    <row r="17" spans="1:3" x14ac:dyDescent="0.25">
      <c r="A17" t="s">
        <v>38</v>
      </c>
      <c r="B17" s="1">
        <v>307233.99</v>
      </c>
      <c r="C17" s="27"/>
    </row>
    <row r="18" spans="1:3" x14ac:dyDescent="0.25">
      <c r="A18" t="s">
        <v>39</v>
      </c>
      <c r="B18" s="1">
        <v>806627.65</v>
      </c>
      <c r="C18" s="27"/>
    </row>
    <row r="19" spans="1:3" x14ac:dyDescent="0.25">
      <c r="A19" t="s">
        <v>40</v>
      </c>
      <c r="B19" s="1">
        <v>806627.65</v>
      </c>
      <c r="C19" s="27"/>
    </row>
    <row r="20" spans="1:3" x14ac:dyDescent="0.25">
      <c r="A20" s="2" t="s">
        <v>41</v>
      </c>
      <c r="B20" s="3">
        <v>3495604.01</v>
      </c>
      <c r="C20" s="5"/>
    </row>
    <row r="21" spans="1:3" x14ac:dyDescent="0.25">
      <c r="A21" t="s">
        <v>42</v>
      </c>
      <c r="B21" s="1">
        <v>3495604.01</v>
      </c>
      <c r="C21" s="5"/>
    </row>
    <row r="22" spans="1:3" x14ac:dyDescent="0.25">
      <c r="A22" s="2" t="s">
        <v>43</v>
      </c>
      <c r="B22" s="3">
        <v>136983365.34</v>
      </c>
      <c r="C22" s="5">
        <f>SUM(C6:C19)</f>
        <v>249216200.52999997</v>
      </c>
    </row>
    <row r="43" spans="1:1" x14ac:dyDescent="0.25">
      <c r="A43" t="s">
        <v>58</v>
      </c>
    </row>
    <row r="44" spans="1:1" x14ac:dyDescent="0.25">
      <c r="A44" t="s">
        <v>59</v>
      </c>
    </row>
    <row r="60" spans="1:3" x14ac:dyDescent="0.25">
      <c r="A60" t="s">
        <v>60</v>
      </c>
    </row>
    <row r="62" spans="1:3" x14ac:dyDescent="0.25">
      <c r="A62" s="2" t="s">
        <v>0</v>
      </c>
      <c r="B62" s="17">
        <v>115393475.44</v>
      </c>
    </row>
    <row r="63" spans="1:3" x14ac:dyDescent="0.25">
      <c r="A63" s="4" t="s">
        <v>1</v>
      </c>
      <c r="B63" s="9">
        <v>111386451.78</v>
      </c>
      <c r="C63" s="27">
        <f>SUM(B63:B69)</f>
        <v>119400499.09999999</v>
      </c>
    </row>
    <row r="64" spans="1:3" x14ac:dyDescent="0.25">
      <c r="A64" s="4" t="s">
        <v>2</v>
      </c>
      <c r="B64" s="9">
        <v>4007023.66</v>
      </c>
      <c r="C64" s="27"/>
    </row>
    <row r="65" spans="1:3" x14ac:dyDescent="0.25">
      <c r="A65" t="s">
        <v>3</v>
      </c>
      <c r="B65" s="5">
        <v>61306.89</v>
      </c>
      <c r="C65" s="27"/>
    </row>
    <row r="66" spans="1:3" x14ac:dyDescent="0.25">
      <c r="A66" t="s">
        <v>4</v>
      </c>
      <c r="B66" s="5">
        <v>2133632</v>
      </c>
      <c r="C66" s="27"/>
    </row>
    <row r="67" spans="1:3" x14ac:dyDescent="0.25">
      <c r="A67" t="s">
        <v>5</v>
      </c>
      <c r="B67" s="5">
        <v>621500.16000000003</v>
      </c>
      <c r="C67" s="27"/>
    </row>
    <row r="68" spans="1:3" x14ac:dyDescent="0.25">
      <c r="A68" t="s">
        <v>6</v>
      </c>
      <c r="B68" s="5">
        <v>256109.24</v>
      </c>
      <c r="C68" s="27"/>
    </row>
    <row r="69" spans="1:3" x14ac:dyDescent="0.25">
      <c r="A69" t="s">
        <v>7</v>
      </c>
      <c r="B69" s="5">
        <v>934475.37</v>
      </c>
      <c r="C69" s="27"/>
    </row>
    <row r="70" spans="1:3" x14ac:dyDescent="0.25">
      <c r="A70" s="2" t="s">
        <v>8</v>
      </c>
      <c r="B70" s="17">
        <v>888371.13</v>
      </c>
    </row>
    <row r="71" spans="1:3" x14ac:dyDescent="0.25">
      <c r="A71" t="s">
        <v>9</v>
      </c>
      <c r="B71" s="5">
        <v>46350.05</v>
      </c>
      <c r="C71" s="27">
        <f>SUM(B71:B75)</f>
        <v>1776742.2599999998</v>
      </c>
    </row>
    <row r="72" spans="1:3" x14ac:dyDescent="0.25">
      <c r="A72" t="s">
        <v>10</v>
      </c>
      <c r="B72" s="5">
        <v>41365.03</v>
      </c>
      <c r="C72" s="27"/>
    </row>
    <row r="73" spans="1:3" x14ac:dyDescent="0.25">
      <c r="A73" t="s">
        <v>11</v>
      </c>
      <c r="B73" s="5">
        <v>4985.0200000000004</v>
      </c>
      <c r="C73" s="27"/>
    </row>
    <row r="74" spans="1:3" x14ac:dyDescent="0.25">
      <c r="A74" t="s">
        <v>12</v>
      </c>
      <c r="B74" s="5">
        <v>842021.08</v>
      </c>
      <c r="C74" s="27"/>
    </row>
    <row r="75" spans="1:3" x14ac:dyDescent="0.25">
      <c r="A75" t="s">
        <v>13</v>
      </c>
      <c r="B75" s="5">
        <v>842021.08</v>
      </c>
      <c r="C75" s="27"/>
    </row>
    <row r="76" spans="1:3" x14ac:dyDescent="0.25">
      <c r="A76" s="2" t="s">
        <v>14</v>
      </c>
      <c r="B76" s="17">
        <v>9811683.8900000006</v>
      </c>
    </row>
    <row r="77" spans="1:3" x14ac:dyDescent="0.25">
      <c r="A77" t="s">
        <v>15</v>
      </c>
      <c r="B77" s="5">
        <v>572853.13</v>
      </c>
      <c r="C77" s="27">
        <f>SUM(B77:B81)</f>
        <v>9812683.8900000006</v>
      </c>
    </row>
    <row r="78" spans="1:3" x14ac:dyDescent="0.25">
      <c r="A78" t="s">
        <v>16</v>
      </c>
      <c r="B78" s="5">
        <v>8739903.0299999993</v>
      </c>
      <c r="C78" s="27"/>
    </row>
    <row r="79" spans="1:3" x14ac:dyDescent="0.25">
      <c r="A79" t="s">
        <v>17</v>
      </c>
      <c r="B79" s="5">
        <v>300411.99</v>
      </c>
      <c r="C79" s="27"/>
    </row>
    <row r="80" spans="1:3" x14ac:dyDescent="0.25">
      <c r="A80" t="s">
        <v>18</v>
      </c>
      <c r="B80" s="5" t="s">
        <v>23</v>
      </c>
      <c r="C80" s="27"/>
    </row>
    <row r="81" spans="1:3" x14ac:dyDescent="0.25">
      <c r="A81" t="s">
        <v>19</v>
      </c>
      <c r="B81" s="5">
        <v>199515.74</v>
      </c>
      <c r="C81" s="27"/>
    </row>
    <row r="82" spans="1:3" x14ac:dyDescent="0.25">
      <c r="A82" s="2" t="s">
        <v>20</v>
      </c>
      <c r="B82" s="17">
        <v>10889834.880000001</v>
      </c>
      <c r="C82" s="27"/>
    </row>
    <row r="83" spans="1:3" x14ac:dyDescent="0.25">
      <c r="A83" t="s">
        <v>21</v>
      </c>
      <c r="B83" s="5">
        <v>10889834.880000001</v>
      </c>
      <c r="C83" s="5">
        <f>B83</f>
        <v>10889834.880000001</v>
      </c>
    </row>
    <row r="84" spans="1:3" x14ac:dyDescent="0.25">
      <c r="A84" s="2" t="s">
        <v>22</v>
      </c>
      <c r="B84" s="17">
        <v>136983365.34</v>
      </c>
      <c r="C84" s="6">
        <f>SUM(C63:C83)</f>
        <v>141879760.13</v>
      </c>
    </row>
    <row r="85" spans="1:3" x14ac:dyDescent="0.25">
      <c r="A85" s="18" t="s">
        <v>62</v>
      </c>
      <c r="B85" s="28">
        <f>C84-B84</f>
        <v>4896394.7899999917</v>
      </c>
      <c r="C85" s="29"/>
    </row>
    <row r="127" spans="1:3" x14ac:dyDescent="0.25">
      <c r="A127" s="30" t="s">
        <v>61</v>
      </c>
      <c r="B127" s="11">
        <v>0.84230000000000005</v>
      </c>
      <c r="C127" s="10">
        <v>115393475.44</v>
      </c>
    </row>
    <row r="128" spans="1:3" x14ac:dyDescent="0.25">
      <c r="A128" s="31"/>
      <c r="B128" s="11">
        <v>6.4000000000000003E-3</v>
      </c>
      <c r="C128" s="10">
        <v>888371.13</v>
      </c>
    </row>
    <row r="129" spans="1:3" x14ac:dyDescent="0.25">
      <c r="A129" s="31"/>
      <c r="B129" s="11">
        <v>7.1599999999999997E-2</v>
      </c>
      <c r="C129" s="10">
        <v>9811683.8900000006</v>
      </c>
    </row>
    <row r="130" spans="1:3" x14ac:dyDescent="0.25">
      <c r="A130" s="32"/>
      <c r="B130" s="11">
        <v>6.3700000000000007E-2</v>
      </c>
      <c r="C130" s="10">
        <v>8738903.0299999993</v>
      </c>
    </row>
    <row r="131" spans="1:3" x14ac:dyDescent="0.25">
      <c r="A131" s="19" t="s">
        <v>63</v>
      </c>
      <c r="B131" s="20">
        <f>SUM(B127:B130)</f>
        <v>0.98399999999999999</v>
      </c>
      <c r="C131" s="21">
        <f>SUM(C127:C130)</f>
        <v>134832433.48999998</v>
      </c>
    </row>
    <row r="132" spans="1:3" x14ac:dyDescent="0.25">
      <c r="A132" s="22" t="s">
        <v>64</v>
      </c>
      <c r="B132" s="12"/>
      <c r="C132" s="23">
        <f>B84</f>
        <v>136983365.34</v>
      </c>
    </row>
    <row r="133" spans="1:3" x14ac:dyDescent="0.25">
      <c r="A133" s="24" t="s">
        <v>62</v>
      </c>
      <c r="B133" s="25">
        <f>100%-B131</f>
        <v>1.6000000000000014E-2</v>
      </c>
      <c r="C133" s="26">
        <f>C132-C131</f>
        <v>2150931.8500000238</v>
      </c>
    </row>
    <row r="134" spans="1:3" x14ac:dyDescent="0.25">
      <c r="A134" t="s">
        <v>65</v>
      </c>
    </row>
  </sheetData>
  <mergeCells count="8">
    <mergeCell ref="C77:C82"/>
    <mergeCell ref="B85:C85"/>
    <mergeCell ref="A127:A130"/>
    <mergeCell ref="C6:C7"/>
    <mergeCell ref="C9:C13"/>
    <mergeCell ref="C15:C19"/>
    <mergeCell ref="C63:C69"/>
    <mergeCell ref="C71:C75"/>
  </mergeCells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topLeftCell="A193" workbookViewId="0">
      <selection activeCell="J27" sqref="J27"/>
    </sheetView>
  </sheetViews>
  <sheetFormatPr defaultRowHeight="15" x14ac:dyDescent="0.25"/>
  <cols>
    <col min="1" max="1" width="16.42578125" customWidth="1"/>
    <col min="2" max="2" width="7.140625" bestFit="1" customWidth="1"/>
    <col min="3" max="3" width="43.140625" bestFit="1" customWidth="1"/>
  </cols>
  <sheetData>
    <row r="1" spans="1:4" x14ac:dyDescent="0.25">
      <c r="A1" t="s">
        <v>44</v>
      </c>
    </row>
    <row r="3" spans="1:4" x14ac:dyDescent="0.25">
      <c r="A3" s="10">
        <v>248358.58</v>
      </c>
      <c r="B3" s="11">
        <v>0.217</v>
      </c>
      <c r="C3" s="12" t="s">
        <v>46</v>
      </c>
    </row>
    <row r="4" spans="1:4" x14ac:dyDescent="0.25">
      <c r="A4" s="10">
        <v>167522.38</v>
      </c>
      <c r="B4" s="11">
        <v>0.14699999999999999</v>
      </c>
      <c r="C4" s="12" t="s">
        <v>47</v>
      </c>
    </row>
    <row r="5" spans="1:4" x14ac:dyDescent="0.25">
      <c r="A5" s="10">
        <v>104154.14</v>
      </c>
      <c r="B5" s="11">
        <v>9.0999999999999998E-2</v>
      </c>
      <c r="C5" s="12" t="s">
        <v>48</v>
      </c>
    </row>
    <row r="6" spans="1:4" x14ac:dyDescent="0.25">
      <c r="A6" s="10">
        <v>88947.3</v>
      </c>
      <c r="B6" s="11">
        <v>7.8E-2</v>
      </c>
      <c r="C6" s="12" t="s">
        <v>49</v>
      </c>
    </row>
    <row r="7" spans="1:4" x14ac:dyDescent="0.25">
      <c r="A7" s="10">
        <v>49704</v>
      </c>
      <c r="B7" s="11">
        <v>4.3999999999999997E-2</v>
      </c>
      <c r="C7" s="12" t="s">
        <v>50</v>
      </c>
    </row>
    <row r="8" spans="1:4" x14ac:dyDescent="0.25">
      <c r="A8" s="10">
        <v>46510.1</v>
      </c>
      <c r="B8" s="11">
        <v>4.1000000000000002E-2</v>
      </c>
      <c r="C8" s="12" t="s">
        <v>51</v>
      </c>
    </row>
    <row r="9" spans="1:4" x14ac:dyDescent="0.25">
      <c r="A9" s="13">
        <f>SUM(A3:A8)</f>
        <v>705196.5</v>
      </c>
      <c r="B9" s="14">
        <f>SUM(B3:B8)</f>
        <v>0.61799999999999999</v>
      </c>
      <c r="C9" s="15" t="s">
        <v>45</v>
      </c>
      <c r="D9" s="8"/>
    </row>
    <row r="10" spans="1:4" x14ac:dyDescent="0.25">
      <c r="A10" s="16">
        <v>1142338.1299999999</v>
      </c>
      <c r="B10" s="12"/>
      <c r="C10" s="12" t="s">
        <v>55</v>
      </c>
    </row>
    <row r="11" spans="1:4" x14ac:dyDescent="0.25">
      <c r="A11" s="5" t="s">
        <v>52</v>
      </c>
      <c r="C11" s="7"/>
    </row>
    <row r="12" spans="1:4" x14ac:dyDescent="0.25">
      <c r="A12" s="5" t="s">
        <v>53</v>
      </c>
    </row>
    <row r="13" spans="1:4" x14ac:dyDescent="0.25">
      <c r="A13" s="5" t="s">
        <v>54</v>
      </c>
    </row>
    <row r="14" spans="1:4" x14ac:dyDescent="0.25">
      <c r="A14" s="9">
        <f>A10-A9</f>
        <v>437141.62999999989</v>
      </c>
      <c r="B14" t="s">
        <v>56</v>
      </c>
    </row>
  </sheetData>
  <pageMargins left="0" right="0" top="0" bottom="0" header="0.31496062992125984" footer="0.31496062992125984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36 e 37</vt:lpstr>
      <vt:lpstr>tabela 42</vt:lpstr>
      <vt:lpstr>Plan3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Leite Ferreira e Souza</dc:creator>
  <cp:lastModifiedBy>Samille da Costa Leite</cp:lastModifiedBy>
  <cp:lastPrinted>2019-04-26T13:28:16Z</cp:lastPrinted>
  <dcterms:created xsi:type="dcterms:W3CDTF">2019-04-25T15:20:45Z</dcterms:created>
  <dcterms:modified xsi:type="dcterms:W3CDTF">2019-04-26T13:28:20Z</dcterms:modified>
</cp:coreProperties>
</file>